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768CC11-B1E3-473E-90CA-C047ED4F43A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D3" i="3"/>
  <c r="D2" i="3"/>
  <c r="H7" i="2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<sst xmlns="http://schemas.openxmlformats.org/spreadsheetml/2006/main" count="108" uniqueCount="68">
  <si>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</si>
  <si>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</si>
  <si>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</si>
  <si>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</si>
  <si>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</si>
  <si>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</si>
  <si>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</si>
  <si>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</si>
  <si>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</si>
  <si>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</si>
  <si>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</si>
  <si>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</si>
  <si>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</si>
  <si>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</si>
  <si>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</si>
  <si>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</si>
  <si>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</si>
  <si>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</si>
  <si>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</si>
  <si>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</si>
  <si>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</si>
  <si>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</si>
  <si>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</si>
  <si>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</si>
  <si>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</si>
  <si>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</si>
  <si>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</si>
  <si>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</si>
  <si>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</si>
  <si>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</si>
  <si>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</si>
  <si>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</si>
  <si>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</si>
  <si>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</si>
  <si>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</si>
  <si>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</si>
  <si>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</si>
  <si>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</si>
  <si>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</si>
  <si>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</si>
  <si>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</si>
  <si>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</si>
  <si>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</si>
  <si>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</si>
  <si>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</si>
  <si>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</si>
  <si>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</si>
  <si>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</si>
  <si>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</si>
  <si>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</si>
  <si>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</si>
  <si>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</si>
  <si>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</si>
  <si>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</si>
  <si>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</si>
  <si>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</si>
  <si>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</si>
  <si>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</si>
  <si>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</si>
  <si>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</si>
  <si>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</si>
  <si>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</si>
  <si>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</si>
  <si>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</si>
  <si>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</si>
  <si>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</si>
  <si>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H0407.2200</t>
  </si>
  <si>
    <t>H0212.1358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</si>
</sst>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4" xfId="1" applyFont="1" applyBorder="1"/>
    <xf numFmtId="43" fontId="0" fillId="0" borderId="1" xfId="1" applyFont="1" applyBorder="1" applyAlignment="1">
      <alignment horizontal="center"/>
    </xf>
    <xf numFmtId="0" fontId="23" fillId="0" borderId="1" xfId="0" applyFont="1" applyBorder="1" applyAlignment="1">
      <alignment vertical="top" wrapText="1"/>
    </xf>
  </cellXfs>
  <cellStyles count="3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nayak\Desktop\Price_list\TMH%20Pricelist\TMH%20Mumbai%20%20Non%20Mumbai%20%20Price%20list_2023-24.xlsx" TargetMode="External"/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3"/>
  <sheetViews>
    <sheetView tabSelected="1" zoomScaleNormal="100" workbookViewId="0">
      <pane ySplit="1" topLeftCell="A2" activePane="bottomLeft" state="frozen"/>
      <selection pane="bottomLeft" activeCell="N13" sqref="N1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52</v>
      </c>
      <c r="B2" s="21">
        <v>1</v>
      </c>
      <c r="C2" s="26">
        <v>0</v>
      </c>
      <c r="D2" s="6">
        <f>VLOOKUP(A2,[1]Worksheet!$B:$H,7,0)</f>
        <v>2890</v>
      </c>
    </row>
    <row r="3" spans="1:4" x14ac:dyDescent="0.25">
      <c r="A3" s="24" t="s">
        <v>66</v>
      </c>
      <c r="B3" s="21">
        <v>1</v>
      </c>
      <c r="C3" s="26">
        <v>15</v>
      </c>
      <c r="D3" s="6">
        <f>VLOOKUP(A3,[1]Worksheet!$B:$H,7,0)</f>
        <v>3898</v>
      </c>
    </row>
    <row r="4" spans="1:4" x14ac:dyDescent="0.25">
      <c r="A4" s="24" t="s">
        <v>67</v>
      </c>
      <c r="B4" s="21">
        <v>1</v>
      </c>
      <c r="C4" s="26">
        <v>20</v>
      </c>
      <c r="D4" s="6">
        <f>VLOOKUP(A4,[1]Worksheet!$B:$H,7,0)</f>
        <v>25956</v>
      </c>
    </row>
    <row r="5" spans="1:4" x14ac:dyDescent="0.25">
      <c r="A5" s="24"/>
      <c r="B5" s="21"/>
      <c r="C5" s="26"/>
      <c r="D5" s="6"/>
    </row>
    <row r="6" spans="1:4" x14ac:dyDescent="0.25">
      <c r="A6" s="24"/>
      <c r="B6" s="21"/>
      <c r="C6" s="26"/>
      <c r="D6" s="6"/>
    </row>
    <row r="7" spans="1:4" x14ac:dyDescent="0.25">
      <c r="A7" s="24"/>
      <c r="B7" s="21"/>
      <c r="C7" s="26"/>
      <c r="D7" s="6"/>
    </row>
    <row r="8" spans="1:4" x14ac:dyDescent="0.25">
      <c r="A8" s="24"/>
      <c r="B8" s="21"/>
      <c r="C8" s="26"/>
      <c r="D8" s="6"/>
    </row>
    <row r="9" spans="1:4" x14ac:dyDescent="0.25">
      <c r="A9" s="24"/>
      <c r="B9" s="21"/>
      <c r="C9" s="26"/>
      <c r="D9" s="6"/>
    </row>
    <row r="10" spans="1:4" x14ac:dyDescent="0.25">
      <c r="A10" s="24"/>
      <c r="B10" s="21"/>
      <c r="C10" s="26"/>
      <c r="D10" s="6"/>
    </row>
    <row r="11" spans="1:4" x14ac:dyDescent="0.25">
      <c r="A11" s="24"/>
      <c r="B11" s="21"/>
      <c r="D11" s="6"/>
    </row>
    <row r="12" spans="1:4" x14ac:dyDescent="0.25">
      <c r="A12" s="24"/>
      <c r="B12" s="21"/>
      <c r="D12" s="6"/>
    </row>
    <row r="13" spans="1:4" x14ac:dyDescent="0.25">
      <c r="A13" s="24"/>
      <c r="B13" s="21"/>
      <c r="C13" s="25"/>
      <c r="D13" s="6"/>
    </row>
  </sheetData>
  <sortState xmlns:xlrd2="http://schemas.microsoft.com/office/spreadsheetml/2017/richdata2" ref="A2:D10">
    <sortCondition ref="A2:A10"/>
  </sortState>
  <phoneticPr fontId="12" type="noConversion"/>
  <conditionalFormatting sqref="A2:A13">
    <cfRule type="expression" dxfId="1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71655130</v>
      </c>
      <c r="C2" s="11" t="str">
        <f t="shared" si="0"/>
        <v>71655130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71645030</v>
      </c>
      <c r="C3" s="11" t="str">
        <f t="shared" si="0"/>
        <v>71645030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23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73825014</v>
      </c>
      <c r="C6" s="11" t="str">
        <f t="shared" si="0"/>
        <v>73825014</v>
      </c>
    </row>
    <row r="7" spans="2:10" x14ac:dyDescent="0.25">
      <c r="B7" s="22">
        <v>73825016</v>
      </c>
      <c r="C7" s="11" t="str">
        <f t="shared" si="0"/>
        <v>73825016</v>
      </c>
      <c r="E7" s="27" t="s">
        <v>59</v>
      </c>
      <c r="H7" s="17">
        <f>VLOOKUP(E7,'[5]RESTOR portfolio'!$A$7:$C$106,3,0)</f>
        <v>4406</v>
      </c>
    </row>
    <row r="8" spans="2:10" x14ac:dyDescent="0.25">
      <c r="B8" s="22">
        <v>73825018</v>
      </c>
      <c r="C8" s="11" t="str">
        <f t="shared" si="0"/>
        <v>73825018</v>
      </c>
    </row>
    <row r="9" spans="2:10" x14ac:dyDescent="0.25">
      <c r="B9" s="20">
        <v>73825020</v>
      </c>
      <c r="C9" s="11" t="str">
        <f t="shared" si="0"/>
        <v>73825020</v>
      </c>
    </row>
    <row r="10" spans="2:10" x14ac:dyDescent="0.25">
      <c r="B10" s="20">
        <v>73824010</v>
      </c>
      <c r="C10" s="11" t="str">
        <f t="shared" si="0"/>
        <v>73824010</v>
      </c>
    </row>
    <row r="11" spans="2:10" x14ac:dyDescent="0.25">
      <c r="B11" s="20">
        <v>73824012</v>
      </c>
      <c r="C11" s="11" t="str">
        <f t="shared" si="0"/>
        <v>73824012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2024-07-20T06:50:22Z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