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0" documentId="13_ncr:1_{BB5A6140-E069-469C-8808-CB1D3CAFEF29}" xr6:coauthVersionLast="47" xr6:coauthVersionMax="47" xr10:uidLastSave="{42F7A879-6FA9-4746-8ED0-970AB74C54F5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1" l="1"/>
  <c r="D6" i="1"/>
  <c r="D5" i="1"/>
  <c r="D4" i="1"/>
  <c r="D3" i="1"/>
  <c r="D2" i="1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<sst xmlns="http://schemas.openxmlformats.org/spreadsheetml/2006/main" count="35" uniqueCount="29">
  <si>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</si>
  <si>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</si>
  <si>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</si>
  <si>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</si>
  <si>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</si>
  <si>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</si>
  <si>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</si>
  <si>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</si>
  <si>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</si>
  <si>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</si>
  <si>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</si>
  <si>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</si>
  <si>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</si>
  <si>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</si>
  <si>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</si>
  <si>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</si>
  <si>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</si>
  <si>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</si>
  <si>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</si>
  <si>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</si>
  <si>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</si>
  <si>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</si>
  <si>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</si>
  <si>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</si>
  <si>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</t>
  </si>
  <si>
    <t>H0306.0643</t>
  </si>
  <si>
    <t>A1806.5482</t>
  </si>
  <si>
    <t>A1804.04</t>
  </si>
  <si>
    <t>A1803.0808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</si>
</sst>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4">
    <xf numFmtId="0" fontId="0" fillId="0" borderId="0" xfId="0"/>
    <xf numFmtId="0" fontId="1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0" fillId="0" borderId="0" xfId="1" applyFont="1"/>
    <xf numFmtId="164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0" fontId="9" fillId="0" borderId="0" xfId="0" applyFont="1"/>
    <xf numFmtId="0" fontId="9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7"/>
  <sheetViews>
    <sheetView tabSelected="1" zoomScaleNormal="100" workbookViewId="0">
      <pane ySplit="1" topLeftCell="A2" activePane="bottomLeft" state="frozen"/>
      <selection pane="bottomLeft" activeCell="C2" sqref="C2"/>
    </sheetView>
  </sheetViews>
  <sheetFormatPr defaultColWidth="8.42578125" defaultRowHeight="15" x14ac:dyDescent="0.25"/>
  <cols>
    <col min="1" max="1" width="10.8554687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7" t="s">
        <v>28</v>
      </c>
      <c r="B2" s="2">
        <v>1</v>
      </c>
      <c r="C2" s="18">
        <v>0</v>
      </c>
      <c r="D2" s="10">
        <f>VLOOKUP(A2,[1]Worksheet!$B:$I,8,0)</f>
        <v>9006</v>
      </c>
    </row>
    <row r="3" spans="1:4" x14ac:dyDescent="0.25">
      <c r="A3" s="7" t="s">
        <v>27</v>
      </c>
      <c r="B3" s="2">
        <v>1</v>
      </c>
      <c r="C3" s="18">
        <v>0</v>
      </c>
      <c r="D3" s="10">
        <f>VLOOKUP(A3,[1]Worksheet!$B:$I,8,0)</f>
        <v>16083</v>
      </c>
    </row>
    <row r="4" spans="1:4" x14ac:dyDescent="0.25">
      <c r="A4" s="7" t="s">
        <v>26</v>
      </c>
      <c r="B4" s="2">
        <v>1</v>
      </c>
      <c r="C4" s="18">
        <v>0</v>
      </c>
      <c r="D4" s="10">
        <f>VLOOKUP(A4,[1]Worksheet!$B:$I,8,0)</f>
        <v>16083</v>
      </c>
    </row>
    <row r="5" spans="1:4" x14ac:dyDescent="0.25">
      <c r="A5" s="23" t="s">
        <v>6</v>
      </c>
      <c r="B5" s="2">
        <v>1</v>
      </c>
      <c r="C5" s="18">
        <v>20</v>
      </c>
      <c r="D5" s="10">
        <f>VLOOKUP(A5,[1]Worksheet!$B:$I,8,0)</f>
        <v>11542</v>
      </c>
    </row>
    <row r="6" spans="1:4" x14ac:dyDescent="0.25">
      <c r="A6" s="7" t="s">
        <v>25</v>
      </c>
      <c r="B6" s="2">
        <v>1</v>
      </c>
      <c r="C6" s="18">
        <v>0</v>
      </c>
      <c r="D6" s="10">
        <f>VLOOKUP(A6,[1]Worksheet!$B:$I,8,0)</f>
        <v>2890</v>
      </c>
    </row>
    <row r="7" spans="1:4" x14ac:dyDescent="0.25">
      <c r="A7" s="22" t="s">
        <v>13</v>
      </c>
      <c r="B7" s="2">
        <v>1</v>
      </c>
      <c r="C7" s="18">
        <v>15</v>
      </c>
      <c r="D7" s="10">
        <f>VLOOKUP(A7,[1]Worksheet!$B:$I,8,0)</f>
        <v>3898</v>
      </c>
    </row>
    <row r="8" spans="1:4" x14ac:dyDescent="0.25">
      <c r="A8" s="7"/>
      <c r="B8" s="2"/>
      <c r="C8" s="18"/>
      <c r="D8" s="10"/>
    </row>
    <row r="9" spans="1:4" x14ac:dyDescent="0.25">
      <c r="A9" s="7"/>
      <c r="B9" s="2"/>
      <c r="C9" s="18"/>
      <c r="D9" s="10"/>
    </row>
    <row r="10" spans="1:4" x14ac:dyDescent="0.25">
      <c r="A10" s="22"/>
      <c r="B10" s="2"/>
      <c r="C10" s="18"/>
      <c r="D10" s="10"/>
    </row>
    <row r="11" spans="1:4" x14ac:dyDescent="0.25">
      <c r="A11" s="7"/>
      <c r="B11" s="2"/>
      <c r="C11" s="18"/>
      <c r="D11" s="10"/>
    </row>
    <row r="12" spans="1:4" x14ac:dyDescent="0.25">
      <c r="A12" s="22"/>
      <c r="B12" s="2"/>
      <c r="C12" s="18"/>
      <c r="D12" s="10"/>
    </row>
    <row r="13" spans="1:4" x14ac:dyDescent="0.25">
      <c r="A13" s="22"/>
      <c r="B13" s="2"/>
      <c r="C13" s="18"/>
      <c r="D13" s="10"/>
    </row>
    <row r="14" spans="1:4" x14ac:dyDescent="0.25">
      <c r="A14" s="22"/>
      <c r="B14" s="2"/>
      <c r="C14" s="18"/>
      <c r="D14" s="10"/>
    </row>
    <row r="15" spans="1:4" x14ac:dyDescent="0.25">
      <c r="A15" s="22"/>
      <c r="B15" s="2"/>
      <c r="C15" s="18"/>
      <c r="D15" s="10"/>
    </row>
    <row r="16" spans="1:4" x14ac:dyDescent="0.25">
      <c r="A16" s="22"/>
      <c r="B16" s="2"/>
      <c r="C16" s="18"/>
      <c r="D16" s="10"/>
    </row>
    <row r="17" spans="1:4" x14ac:dyDescent="0.25">
      <c r="A17" s="7"/>
      <c r="B17" s="2"/>
      <c r="C17" s="18"/>
      <c r="D17" s="10"/>
    </row>
    <row r="18" spans="1:4" x14ac:dyDescent="0.25">
      <c r="A18" s="7"/>
      <c r="B18" s="2"/>
      <c r="C18" s="18"/>
      <c r="D18" s="10"/>
    </row>
    <row r="19" spans="1:4" x14ac:dyDescent="0.25">
      <c r="A19" s="7"/>
      <c r="B19" s="2"/>
      <c r="C19" s="18"/>
      <c r="D19" s="10"/>
    </row>
    <row r="20" spans="1:4" x14ac:dyDescent="0.25">
      <c r="A20" s="7"/>
      <c r="B20" s="2"/>
      <c r="C20" s="18"/>
      <c r="D20" s="10"/>
    </row>
    <row r="21" spans="1:4" x14ac:dyDescent="0.25">
      <c r="A21" s="7"/>
      <c r="B21" s="2"/>
      <c r="C21" s="18"/>
      <c r="D21" s="10"/>
    </row>
    <row r="22" spans="1:4" x14ac:dyDescent="0.25">
      <c r="A22" s="7"/>
      <c r="B22" s="2"/>
      <c r="C22" s="18"/>
      <c r="D22" s="10"/>
    </row>
    <row r="23" spans="1:4" x14ac:dyDescent="0.25">
      <c r="A23" s="7"/>
      <c r="B23" s="2"/>
      <c r="C23" s="18"/>
      <c r="D23" s="10"/>
    </row>
    <row r="24" spans="1:4" x14ac:dyDescent="0.25">
      <c r="A24" s="7"/>
      <c r="B24" s="2"/>
      <c r="C24" s="18"/>
      <c r="D24" s="10"/>
    </row>
    <row r="25" spans="1:4" x14ac:dyDescent="0.25">
      <c r="A25" s="7"/>
      <c r="B25" s="2"/>
      <c r="C25" s="18"/>
      <c r="D25" s="11"/>
    </row>
    <row r="26" spans="1:4" x14ac:dyDescent="0.25">
      <c r="A26" s="7"/>
      <c r="B26" s="2"/>
      <c r="C26" s="18"/>
      <c r="D26" s="11"/>
    </row>
    <row r="27" spans="1:4" x14ac:dyDescent="0.25">
      <c r="A27" s="7"/>
      <c r="B27" s="2"/>
      <c r="C27" s="18"/>
      <c r="D27" s="11"/>
    </row>
    <row r="28" spans="1:4" x14ac:dyDescent="0.25">
      <c r="A28" s="7"/>
      <c r="B28" s="2"/>
      <c r="C28" s="18"/>
      <c r="D28" s="11"/>
    </row>
    <row r="29" spans="1:4" x14ac:dyDescent="0.25">
      <c r="A29" s="7"/>
      <c r="B29" s="2"/>
      <c r="C29" s="18"/>
      <c r="D29" s="11"/>
    </row>
    <row r="30" spans="1:4" x14ac:dyDescent="0.25">
      <c r="A30" s="7"/>
      <c r="B30" s="2"/>
      <c r="C30" s="18"/>
      <c r="D30" s="11"/>
    </row>
    <row r="31" spans="1:4" x14ac:dyDescent="0.25">
      <c r="A31" s="7"/>
      <c r="B31" s="2"/>
      <c r="C31" s="18"/>
      <c r="D31" s="11"/>
    </row>
    <row r="32" spans="1:4" x14ac:dyDescent="0.25">
      <c r="A32" s="7"/>
      <c r="B32" s="2"/>
      <c r="C32" s="18"/>
      <c r="D32" s="11"/>
    </row>
    <row r="33" spans="1:4" x14ac:dyDescent="0.25">
      <c r="A33" s="7"/>
      <c r="B33" s="2"/>
      <c r="C33" s="18"/>
      <c r="D33" s="11"/>
    </row>
    <row r="34" spans="1:4" x14ac:dyDescent="0.25">
      <c r="A34" s="7"/>
      <c r="B34" s="2"/>
      <c r="C34" s="18"/>
      <c r="D34" s="11"/>
    </row>
    <row r="35" spans="1:4" x14ac:dyDescent="0.25">
      <c r="A35" s="7"/>
      <c r="B35" s="2"/>
      <c r="C35" s="18"/>
      <c r="D35" s="11"/>
    </row>
    <row r="36" spans="1:4" x14ac:dyDescent="0.25">
      <c r="A36" s="7"/>
      <c r="B36" s="2"/>
      <c r="C36" s="18"/>
      <c r="D36" s="10"/>
    </row>
    <row r="37" spans="1:4" x14ac:dyDescent="0.25">
      <c r="A37" s="7"/>
      <c r="B37" s="2"/>
      <c r="C37" s="18"/>
      <c r="D37" s="10"/>
    </row>
  </sheetData>
  <sortState xmlns:xlrd2="http://schemas.microsoft.com/office/spreadsheetml/2017/richdata2" ref="A2:B7">
    <sortCondition ref="A2:A7"/>
  </sortState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6E182-7DD2-48EA-892B-A6258D6882DE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17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21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19"/>
      <c r="J1" s="5" t="s">
        <v>5</v>
      </c>
    </row>
    <row r="2" spans="2:10" s="7" customFormat="1" x14ac:dyDescent="0.25">
      <c r="B2" s="6">
        <v>71158207</v>
      </c>
      <c r="C2" s="3" t="str">
        <f t="shared" si="0"/>
        <v>71158207</v>
      </c>
      <c r="E2" s="8" t="s">
        <v>6</v>
      </c>
      <c r="F2" s="9"/>
      <c r="G2" s="9"/>
      <c r="H2" s="10">
        <f>VLOOKUP(E2,[1]Worksheet!$B:$I,8,0)</f>
        <v>11542</v>
      </c>
      <c r="I2" s="20">
        <v>11542</v>
      </c>
    </row>
    <row r="3" spans="2:10" s="7" customFormat="1" x14ac:dyDescent="0.25">
      <c r="B3" s="6" t="s">
        <v>7</v>
      </c>
      <c r="C3" s="3" t="str">
        <f t="shared" si="0"/>
        <v>74402418N</v>
      </c>
      <c r="E3" s="8" t="s">
        <v>8</v>
      </c>
      <c r="F3" s="9"/>
      <c r="G3" s="9"/>
      <c r="H3" s="10">
        <f>VLOOKUP(E3,[1]Worksheet!$B:$I,8,0)</f>
        <v>4350</v>
      </c>
      <c r="I3" s="20">
        <v>4350</v>
      </c>
    </row>
    <row r="4" spans="2:10" s="7" customFormat="1" x14ac:dyDescent="0.25">
      <c r="B4" s="6" t="s">
        <v>9</v>
      </c>
      <c r="C4" s="3" t="str">
        <f t="shared" si="0"/>
        <v>74402420N</v>
      </c>
      <c r="E4" s="9"/>
      <c r="F4" s="9"/>
      <c r="G4" s="9"/>
      <c r="H4" s="9"/>
      <c r="I4" s="20"/>
    </row>
    <row r="5" spans="2:10" s="7" customFormat="1" x14ac:dyDescent="0.25">
      <c r="B5" s="6" t="s">
        <v>10</v>
      </c>
      <c r="C5" s="3" t="str">
        <f t="shared" si="0"/>
        <v>74412422N</v>
      </c>
      <c r="E5" s="6">
        <v>71675386</v>
      </c>
      <c r="F5" s="9"/>
      <c r="G5" s="9"/>
      <c r="H5" s="10">
        <f>VLOOKUP(E5,[1]Worksheet!$B:$I,8,0)</f>
        <v>22481</v>
      </c>
      <c r="I5" s="20">
        <v>22481</v>
      </c>
      <c r="J5" s="10">
        <v>20437</v>
      </c>
    </row>
    <row r="6" spans="2:10" x14ac:dyDescent="0.25">
      <c r="B6" s="6" t="s">
        <v>11</v>
      </c>
      <c r="C6" s="3" t="str">
        <f t="shared" si="0"/>
        <v>75403514N</v>
      </c>
    </row>
    <row r="7" spans="2:10" x14ac:dyDescent="0.25">
      <c r="B7" s="6" t="s">
        <v>12</v>
      </c>
      <c r="C7" s="3" t="str">
        <f t="shared" si="0"/>
        <v>75403516N</v>
      </c>
    </row>
    <row r="8" spans="2:10" x14ac:dyDescent="0.25">
      <c r="B8" s="6">
        <v>71645445</v>
      </c>
      <c r="C8" s="3" t="str">
        <f t="shared" si="0"/>
        <v>71645445</v>
      </c>
      <c r="E8" t="s">
        <v>13</v>
      </c>
      <c r="H8" s="11">
        <f>VLOOKUP(E8,[2]Sheet1!$B$4:$G$50,6,0)</f>
        <v>3118</v>
      </c>
      <c r="J8" s="12" t="s">
        <v>14</v>
      </c>
    </row>
    <row r="9" spans="2:10" x14ac:dyDescent="0.25">
      <c r="B9" s="6">
        <v>73824020</v>
      </c>
      <c r="C9" s="3" t="str">
        <f t="shared" si="0"/>
        <v>73824020</v>
      </c>
    </row>
    <row r="10" spans="2:10" x14ac:dyDescent="0.25">
      <c r="B10" s="6">
        <v>73824024</v>
      </c>
      <c r="C10" s="3" t="str">
        <f t="shared" si="0"/>
        <v>73824024</v>
      </c>
      <c r="E10" t="s">
        <v>15</v>
      </c>
      <c r="H10" s="13">
        <f>VLOOKUP(E10,[3]Sheet1!$A:$D,4,0)</f>
        <v>886</v>
      </c>
      <c r="J10" s="14" t="s">
        <v>16</v>
      </c>
    </row>
    <row r="11" spans="2:10" x14ac:dyDescent="0.25">
      <c r="B11" s="6">
        <v>73824042</v>
      </c>
      <c r="C11" s="3" t="str">
        <f t="shared" si="0"/>
        <v>73824042</v>
      </c>
    </row>
    <row r="12" spans="2:10" x14ac:dyDescent="0.25">
      <c r="B12" s="6">
        <v>73825010</v>
      </c>
      <c r="C12" s="3" t="str">
        <f t="shared" si="0"/>
        <v>73825010</v>
      </c>
      <c r="E12" t="s">
        <v>17</v>
      </c>
      <c r="H12" s="15">
        <f>VLOOKUP(E12,[4]Su_Ad!$A:$D,4,0)</f>
        <v>962</v>
      </c>
      <c r="J12" s="16" t="s">
        <v>18</v>
      </c>
    </row>
    <row r="13" spans="2:10" x14ac:dyDescent="0.25">
      <c r="B13" s="6">
        <v>73825012</v>
      </c>
      <c r="C13" s="3" t="str">
        <f t="shared" si="0"/>
        <v>73825012</v>
      </c>
    </row>
    <row r="14" spans="2:10" x14ac:dyDescent="0.25">
      <c r="B14" s="6">
        <v>73825014</v>
      </c>
      <c r="C14" s="3" t="str">
        <f t="shared" si="0"/>
        <v>73825014</v>
      </c>
      <c r="E14" t="s">
        <v>19</v>
      </c>
      <c r="H14" s="15">
        <f>VLOOKUP(E14,'[5]RESTOR portfolio'!$A$7:$C$106,3,0)</f>
        <v>11770</v>
      </c>
      <c r="J14" t="s">
        <v>20</v>
      </c>
    </row>
    <row r="15" spans="2:10" x14ac:dyDescent="0.25">
      <c r="B15" s="6">
        <v>73825016</v>
      </c>
      <c r="C15" s="3" t="str">
        <f t="shared" si="0"/>
        <v>73825016</v>
      </c>
    </row>
    <row r="16" spans="2:10" x14ac:dyDescent="0.25">
      <c r="B16" s="6">
        <v>73825018</v>
      </c>
      <c r="C16" s="3" t="str">
        <f t="shared" si="0"/>
        <v>73825018</v>
      </c>
    </row>
    <row r="17" spans="2:8" x14ac:dyDescent="0.25">
      <c r="B17" s="6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6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6">
        <v>73825224</v>
      </c>
      <c r="C19" s="3" t="str">
        <f t="shared" si="0"/>
        <v>73825224</v>
      </c>
      <c r="H19" t="s">
        <v>24</v>
      </c>
    </row>
    <row r="20" spans="2:8" x14ac:dyDescent="0.25">
      <c r="B20" s="6">
        <v>73825226</v>
      </c>
      <c r="C20" s="3" t="str">
        <f t="shared" si="0"/>
        <v>73825226</v>
      </c>
    </row>
    <row r="21" spans="2:8" x14ac:dyDescent="0.25">
      <c r="B21" s="6">
        <v>73825340</v>
      </c>
      <c r="C21" s="3" t="str">
        <f t="shared" si="0"/>
        <v>73825340</v>
      </c>
    </row>
    <row r="22" spans="2:8" x14ac:dyDescent="0.25">
      <c r="B22" s="6">
        <v>73825345</v>
      </c>
      <c r="C22" s="3" t="str">
        <f t="shared" si="0"/>
        <v>73825345</v>
      </c>
    </row>
    <row r="23" spans="2:8" x14ac:dyDescent="0.25">
      <c r="B23" s="6">
        <v>73825350</v>
      </c>
      <c r="C23" s="3" t="str">
        <f t="shared" si="0"/>
        <v>73825350</v>
      </c>
    </row>
    <row r="24" spans="2:8" x14ac:dyDescent="0.25">
      <c r="B24" s="6">
        <v>73825218</v>
      </c>
      <c r="C24" s="3" t="str">
        <f t="shared" si="0"/>
        <v>73825218</v>
      </c>
    </row>
    <row r="25" spans="2:8" x14ac:dyDescent="0.25">
      <c r="B25" s="6">
        <v>71677080</v>
      </c>
      <c r="C25" s="3" t="str">
        <f t="shared" si="0"/>
        <v>71677080</v>
      </c>
    </row>
    <row r="26" spans="2:8" x14ac:dyDescent="0.25">
      <c r="B26" s="6">
        <v>71677085</v>
      </c>
      <c r="C26" s="3" t="str">
        <f t="shared" si="0"/>
        <v>71677085</v>
      </c>
    </row>
    <row r="27" spans="2:8" x14ac:dyDescent="0.25">
      <c r="B27" s="6">
        <v>71645035</v>
      </c>
      <c r="C27" s="3" t="str">
        <f t="shared" si="0"/>
        <v>71645035</v>
      </c>
    </row>
    <row r="28" spans="2:8" x14ac:dyDescent="0.25">
      <c r="B28" s="6">
        <v>71829008</v>
      </c>
      <c r="C28" s="3" t="str">
        <f t="shared" si="0"/>
        <v>71829008</v>
      </c>
    </row>
    <row r="29" spans="2:8" x14ac:dyDescent="0.25">
      <c r="B29" s="6">
        <v>73824012</v>
      </c>
      <c r="C29" s="3" t="str">
        <f t="shared" si="0"/>
        <v>73824012</v>
      </c>
    </row>
    <row r="30" spans="2:8" x14ac:dyDescent="0.25">
      <c r="B30" s="6">
        <v>73824014</v>
      </c>
      <c r="C30" s="3" t="str">
        <f t="shared" si="0"/>
        <v>73824014</v>
      </c>
    </row>
    <row r="31" spans="2:8" x14ac:dyDescent="0.25">
      <c r="B31" s="6">
        <v>73824016</v>
      </c>
      <c r="C31" s="3" t="str">
        <f t="shared" si="0"/>
        <v>73824016</v>
      </c>
    </row>
    <row r="32" spans="2:8" x14ac:dyDescent="0.25">
      <c r="B32" s="6">
        <v>73825345</v>
      </c>
      <c r="C32" s="3" t="str">
        <f t="shared" si="0"/>
        <v>73825345</v>
      </c>
    </row>
    <row r="33" spans="2:3" x14ac:dyDescent="0.25">
      <c r="B33" s="6">
        <v>73822526</v>
      </c>
      <c r="C33" s="3" t="str">
        <f t="shared" si="0"/>
        <v>73822526</v>
      </c>
    </row>
    <row r="34" spans="2:3" x14ac:dyDescent="0.25">
      <c r="B34" s="6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369F7-791B-4E5B-A479-AF8445764E5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78D19-82F7-499F-85F8-F90AA65BB73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2024-10-23T06:38:07Z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