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0" documentId="13_ncr:1_{785E671A-4C53-4AEB-BF8F-DF894D2F119C}" xr6:coauthVersionLast="47" xr6:coauthVersionMax="47" xr10:uidLastSave="{50009F28-419D-42CC-AE57-B00A54C26A7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definedNames>
    <definedName name="_xlnm._FilterDatabase" localSheetId="0" hidden="1">oef!$A$1:$I$238</definedName>
    <definedName name="_xlnm.Print_Area" localSheetId="2">Sheet2!$A$3:$N$17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3" l="1"/>
  <c r="K5" i="3"/>
  <c r="M5" i="3" s="1"/>
  <c r="N5" i="3" s="1"/>
  <c r="K6" i="3"/>
  <c r="M6" i="3" s="1"/>
  <c r="K7" i="3"/>
  <c r="M7" i="3" s="1"/>
  <c r="N7" i="3" s="1"/>
  <c r="K8" i="3"/>
  <c r="M8" i="3" s="1"/>
  <c r="K9" i="3"/>
  <c r="M9" i="3" s="1"/>
  <c r="K10" i="3"/>
  <c r="M10" i="3" s="1"/>
  <c r="K11" i="3"/>
  <c r="M11" i="3" s="1"/>
  <c r="N11" i="3" s="1"/>
  <c r="K12" i="3"/>
  <c r="M12" i="3" s="1"/>
  <c r="K13" i="3"/>
  <c r="M13" i="3" s="1"/>
  <c r="N13" i="3" s="1"/>
  <c r="K14" i="3"/>
  <c r="M14" i="3" s="1"/>
  <c r="K15" i="3"/>
  <c r="M15" i="3" s="1"/>
  <c r="N15" i="3" s="1"/>
  <c r="K16" i="3"/>
  <c r="M16" i="3" s="1"/>
  <c r="K4" i="3"/>
  <c r="M4" i="3" s="1"/>
  <c r="M17" i="3" l="1"/>
  <c r="N9" i="3"/>
  <c r="N4" i="3"/>
  <c r="N8" i="3"/>
  <c r="N16" i="3"/>
  <c r="N12" i="3"/>
  <c r="N14" i="3"/>
  <c r="N10" i="3"/>
  <c r="N6" i="3"/>
  <c r="K17" i="3"/>
  <c r="N17" i="3" l="1"/>
</calcChain>
</file>

<file path=xl/sharedStrings.xml><?xml version="1.0" encoding="utf-8"?>
<sst xmlns="http://schemas.openxmlformats.org/spreadsheetml/2006/main" count="96" uniqueCount="77">
  <si>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</si>
  <si>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</si>
  <si>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</si>
  <si>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</si>
  <si>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</si>
  <si>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</si>
  <si>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</si>
  <si>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</si>
  <si>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Item Code</t>
  </si>
  <si>
    <t>Item Description</t>
  </si>
  <si>
    <t>Batch No.</t>
  </si>
  <si>
    <t>Invoice No.</t>
  </si>
  <si>
    <t>Invoice Date</t>
  </si>
  <si>
    <t>DNI-2324-014</t>
  </si>
  <si>
    <t>A1601.1012</t>
  </si>
  <si>
    <t>RESTOR FEMUR FR, RIGHT (WITH PIVOT PIN &amp; RETAINING RING)
COCR</t>
  </si>
  <si>
    <t>A1601.1171</t>
  </si>
  <si>
    <t>RESTOR FEMUR TR, LEFT WITH PIVOT PIN &amp; RETAINING RING, TI,
(MP)</t>
  </si>
  <si>
    <t>A1601.1172</t>
  </si>
  <si>
    <t>RESTOR FEMUR TR, RIGHT WITH
PIVOT PIN &amp; RETAINING RING, TI, (MP)</t>
  </si>
  <si>
    <t>A1601.1305</t>
  </si>
  <si>
    <t>RESTOR RESECTION PIECE
TITANIUM 50MM</t>
  </si>
  <si>
    <t>ADE0372</t>
  </si>
  <si>
    <t>ADL0180</t>
  </si>
  <si>
    <t>ADL0181</t>
  </si>
  <si>
    <t>ADJ0016</t>
  </si>
  <si>
    <t>DNI-2324-050</t>
  </si>
  <si>
    <t>A1802.0175</t>
  </si>
  <si>
    <t>Restor Resection Piece, Titanium, Upper Limb, 75mm</t>
  </si>
  <si>
    <t>AEH0061R1</t>
  </si>
  <si>
    <t>DNI-2324-558</t>
  </si>
  <si>
    <t>A1601.1037</t>
  </si>
  <si>
    <t>RESTOR TIBIA FR TI, SMALL, NEW (INCL. SPLIT BUSHES, BUMPER)</t>
  </si>
  <si>
    <t>AEE0407</t>
  </si>
  <si>
    <t>DNI-2324-566</t>
  </si>
  <si>
    <t>A1601.1309</t>
  </si>
  <si>
    <t>RESTOR RESECTION PIECE TITANIUM
90MM</t>
  </si>
  <si>
    <t>A1601.1312</t>
  </si>
  <si>
    <t>RESTOR RESECTION PIECE TITANIUM
120MM</t>
  </si>
  <si>
    <t>AEC0057</t>
  </si>
  <si>
    <t>AED0190</t>
  </si>
  <si>
    <t>DNI-2324-951</t>
  </si>
  <si>
    <t>15-09-2023</t>
  </si>
  <si>
    <t>A1601.1036</t>
  </si>
  <si>
    <t>RESTOR TIBIA FR TI, STD., NEW (INCL. SPLIT BUSHES, BUMPER)</t>
  </si>
  <si>
    <t>A1601.0112</t>
  </si>
  <si>
    <t>RESTOR STRAIGHT INTRAMEDULLARY STEM 12MM</t>
  </si>
  <si>
    <t>ADL0277</t>
  </si>
  <si>
    <t>ADL0378</t>
  </si>
  <si>
    <t>DNI-2324-1050</t>
  </si>
  <si>
    <t>27-09-2023</t>
  </si>
  <si>
    <t>A1601.0211</t>
  </si>
  <si>
    <t>RESTOR CURVED INTRAMEDULLARY STEM 11MM</t>
  </si>
  <si>
    <t>A1601.0111</t>
  </si>
  <si>
    <t>RESTOR STRAIGHT INTRAMEDULLARY STEM 11MM</t>
  </si>
  <si>
    <t>ADL0276</t>
  </si>
  <si>
    <t>AEE0409</t>
  </si>
  <si>
    <t>DNI-2324-2256</t>
  </si>
  <si>
    <t>23-01-2024</t>
  </si>
  <si>
    <t>H0407.2120</t>
  </si>
  <si>
    <t>ADLER MODULAR HEAD, HI-N STEEL, 22/-2.0 TO BE USED WITH MODULOC CUP</t>
  </si>
  <si>
    <t>ADL0206</t>
  </si>
  <si>
    <t>Mfg Date</t>
  </si>
  <si>
    <t>Qty</t>
  </si>
  <si>
    <t>GST%</t>
  </si>
  <si>
    <t>Taxable Amt.</t>
  </si>
  <si>
    <t>Total:</t>
  </si>
  <si>
    <t>Total Amt.</t>
  </si>
  <si>
    <t>GST Amt.</t>
  </si>
  <si>
    <t>A1803.0808</t>
  </si>
  <si>
    <t>A1804.04</t>
  </si>
  <si>
    <t>A1806.6582</t>
  </si>
  <si>
    <t>A1802.0405</t>
  </si>
  <si>
    <t>ADC0594</t>
  </si>
  <si>
    <t>AEI0336</t>
  </si>
  <si>
    <t>AEC0068</t>
  </si>
  <si>
    <t>ADL0348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</si>
</sst>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/mm/yyyy;@"/>
  </numFmts>
  <fonts count="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1" fillId="0" borderId="0" xfId="1" applyNumberFormat="1"/>
    <xf numFmtId="14" fontId="0" fillId="0" borderId="0" xfId="0" applyNumberFormat="1" applyAlignment="1">
      <alignment horizontal="center"/>
    </xf>
    <xf numFmtId="164" fontId="0" fillId="0" borderId="0" xfId="1" applyNumberFormat="1" applyFont="1"/>
    <xf numFmtId="164" fontId="1" fillId="0" borderId="0" xfId="1" applyNumberFormat="1" applyAlignment="1">
      <alignment horizontal="center"/>
    </xf>
    <xf numFmtId="0" fontId="0" fillId="0" borderId="0" xfId="0" applyAlignment="1">
      <alignment shrinkToFit="1"/>
    </xf>
    <xf numFmtId="165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69</v>
      </c>
      <c r="B2" s="1" t="s">
        <v>74</v>
      </c>
      <c r="C2" s="5">
        <v>45212</v>
      </c>
      <c r="D2" s="5">
        <v>47038</v>
      </c>
      <c r="E2" s="1">
        <v>1</v>
      </c>
      <c r="F2" s="4">
        <v>8560</v>
      </c>
      <c r="G2" s="1">
        <v>0</v>
      </c>
      <c r="H2">
        <v>5</v>
      </c>
    </row>
    <row r="3" spans="1:8" x14ac:dyDescent="0.25">
      <c r="C3" s="5"/>
      <c r="D3" s="1"/>
    </row>
    <row r="4" spans="1:8" x14ac:dyDescent="0.25">
      <c r="C4" s="5"/>
      <c r="D4" s="1"/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  <c r="I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</sheetData>
  <sortState xmlns:xlrd2="http://schemas.microsoft.com/office/spreadsheetml/2017/richdata2" ref="A2">
    <sortCondition ref="A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F37-DD0E-4085-902A-F5C9367E6163}">
  <dimension ref="A1:I240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72</v>
      </c>
      <c r="B2" s="1" t="s">
        <v>73</v>
      </c>
      <c r="C2" s="5">
        <v>44663</v>
      </c>
      <c r="D2" s="5">
        <v>46489</v>
      </c>
      <c r="E2" s="1">
        <v>1</v>
      </c>
      <c r="F2" s="4">
        <v>5350</v>
      </c>
      <c r="G2" s="1">
        <v>0</v>
      </c>
      <c r="H2">
        <v>5</v>
      </c>
    </row>
    <row r="3" spans="1:8" x14ac:dyDescent="0.25">
      <c r="A3" t="s">
        <v>70</v>
      </c>
      <c r="B3" s="5" t="s">
        <v>75</v>
      </c>
      <c r="C3" s="5">
        <v>45043</v>
      </c>
      <c r="D3" s="11">
        <v>46869</v>
      </c>
      <c r="E3" s="1">
        <v>1</v>
      </c>
      <c r="F3" s="4">
        <v>21677</v>
      </c>
      <c r="G3" s="1">
        <v>0</v>
      </c>
      <c r="H3">
        <v>5</v>
      </c>
    </row>
    <row r="4" spans="1:8" x14ac:dyDescent="0.25">
      <c r="A4" t="s">
        <v>71</v>
      </c>
      <c r="B4" s="1" t="s">
        <v>76</v>
      </c>
      <c r="C4" s="5">
        <v>44938</v>
      </c>
      <c r="D4" s="5">
        <v>46763</v>
      </c>
      <c r="E4" s="1">
        <v>1</v>
      </c>
      <c r="F4" s="4">
        <v>21677</v>
      </c>
      <c r="G4" s="1">
        <v>0</v>
      </c>
      <c r="H4">
        <v>5</v>
      </c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  <c r="I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  <row r="239" spans="3:4" x14ac:dyDescent="0.25">
      <c r="C239" s="5"/>
      <c r="D239" s="1"/>
    </row>
    <row r="240" spans="3:4" x14ac:dyDescent="0.25">
      <c r="C240" s="5"/>
      <c r="D24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C3A6-BD3C-46F1-926F-4A816D9E047D}">
  <sheetPr>
    <pageSetUpPr fitToPage="1"/>
  </sheetPr>
  <dimension ref="A3:N17"/>
  <sheetViews>
    <sheetView workbookViewId="0">
      <selection activeCell="G13" sqref="G13"/>
    </sheetView>
  </sheetViews>
  <sheetFormatPr defaultRowHeight="15" x14ac:dyDescent="0.25"/>
  <cols>
    <col min="1" max="1" width="13.85546875" bestFit="1" customWidth="1"/>
    <col min="2" max="2" width="12" style="1" bestFit="1" customWidth="1"/>
    <col min="3" max="3" width="10.85546875" bestFit="1" customWidth="1"/>
    <col min="4" max="4" width="69.85546875" bestFit="1" customWidth="1"/>
    <col min="5" max="5" width="10.7109375" bestFit="1" customWidth="1"/>
    <col min="6" max="6" width="10.42578125" style="1" bestFit="1" customWidth="1"/>
    <col min="7" max="7" width="10.85546875" style="1" bestFit="1" customWidth="1"/>
    <col min="8" max="8" width="4.140625" style="1" bestFit="1" customWidth="1"/>
    <col min="9" max="9" width="7.42578125" style="4" bestFit="1" customWidth="1"/>
    <col min="10" max="10" width="8.7109375" style="1" bestFit="1" customWidth="1"/>
    <col min="11" max="11" width="12.5703125" style="1" bestFit="1" customWidth="1"/>
    <col min="12" max="12" width="6" style="1" bestFit="1" customWidth="1"/>
    <col min="13" max="13" width="9.140625" style="1" bestFit="1" customWidth="1"/>
    <col min="14" max="14" width="10.140625" style="1" bestFit="1" customWidth="1"/>
  </cols>
  <sheetData>
    <row r="3" spans="1:14" x14ac:dyDescent="0.25">
      <c r="A3" s="2" t="s">
        <v>11</v>
      </c>
      <c r="B3" s="2" t="s">
        <v>12</v>
      </c>
      <c r="C3" s="2" t="s">
        <v>8</v>
      </c>
      <c r="D3" s="2" t="s">
        <v>9</v>
      </c>
      <c r="E3" s="2" t="s">
        <v>10</v>
      </c>
      <c r="F3" s="2" t="s">
        <v>62</v>
      </c>
      <c r="G3" s="2" t="s">
        <v>3</v>
      </c>
      <c r="H3" s="2" t="s">
        <v>63</v>
      </c>
      <c r="I3" s="2" t="s">
        <v>5</v>
      </c>
      <c r="J3" s="2" t="s">
        <v>6</v>
      </c>
      <c r="K3" s="2" t="s">
        <v>65</v>
      </c>
      <c r="L3" s="2" t="s">
        <v>64</v>
      </c>
      <c r="M3" s="2" t="s">
        <v>68</v>
      </c>
      <c r="N3" s="2" t="s">
        <v>67</v>
      </c>
    </row>
    <row r="4" spans="1:14" x14ac:dyDescent="0.25">
      <c r="A4" t="s">
        <v>13</v>
      </c>
      <c r="B4" s="9">
        <v>45052</v>
      </c>
      <c r="C4" t="s">
        <v>14</v>
      </c>
      <c r="D4" s="8" t="s">
        <v>15</v>
      </c>
      <c r="E4" t="s">
        <v>22</v>
      </c>
      <c r="F4" s="5">
        <v>44780</v>
      </c>
      <c r="G4" s="5">
        <v>46606</v>
      </c>
      <c r="H4" s="1">
        <v>1</v>
      </c>
      <c r="I4" s="6">
        <v>46101</v>
      </c>
      <c r="J4" s="1">
        <v>0</v>
      </c>
      <c r="K4" s="7">
        <f>+I4*H4</f>
        <v>46101</v>
      </c>
      <c r="L4" s="1">
        <v>5</v>
      </c>
      <c r="M4" s="7">
        <f>+K4*L4%</f>
        <v>2305.0500000000002</v>
      </c>
      <c r="N4" s="7">
        <f>+K4+M4</f>
        <v>48406.05</v>
      </c>
    </row>
    <row r="5" spans="1:14" x14ac:dyDescent="0.25">
      <c r="A5" t="s">
        <v>13</v>
      </c>
      <c r="B5" s="9">
        <v>45052</v>
      </c>
      <c r="C5" t="s">
        <v>16</v>
      </c>
      <c r="D5" s="8" t="s">
        <v>17</v>
      </c>
      <c r="E5" t="s">
        <v>23</v>
      </c>
      <c r="F5" s="5">
        <v>45002</v>
      </c>
      <c r="G5" s="5">
        <v>46828</v>
      </c>
      <c r="H5" s="1">
        <v>1</v>
      </c>
      <c r="I5" s="6">
        <v>45718</v>
      </c>
      <c r="J5" s="1">
        <v>0</v>
      </c>
      <c r="K5" s="7">
        <f t="shared" ref="K5:K16" si="0">+I5*H5</f>
        <v>45718</v>
      </c>
      <c r="L5" s="1">
        <v>5</v>
      </c>
      <c r="M5" s="7">
        <f t="shared" ref="M5:M16" si="1">+K5*L5%</f>
        <v>2285.9</v>
      </c>
      <c r="N5" s="7">
        <f t="shared" ref="N5:N16" si="2">+K5+M5</f>
        <v>48003.9</v>
      </c>
    </row>
    <row r="6" spans="1:14" x14ac:dyDescent="0.25">
      <c r="A6" t="s">
        <v>13</v>
      </c>
      <c r="B6" s="9">
        <v>45052</v>
      </c>
      <c r="C6" t="s">
        <v>18</v>
      </c>
      <c r="D6" s="8" t="s">
        <v>19</v>
      </c>
      <c r="E6" t="s">
        <v>24</v>
      </c>
      <c r="F6" s="5">
        <v>45002</v>
      </c>
      <c r="G6" s="5">
        <v>46828</v>
      </c>
      <c r="H6" s="1">
        <v>1</v>
      </c>
      <c r="I6" s="6">
        <v>45718</v>
      </c>
      <c r="J6" s="1">
        <v>0</v>
      </c>
      <c r="K6" s="7">
        <f t="shared" si="0"/>
        <v>45718</v>
      </c>
      <c r="L6" s="1">
        <v>5</v>
      </c>
      <c r="M6" s="7">
        <f t="shared" si="1"/>
        <v>2285.9</v>
      </c>
      <c r="N6" s="7">
        <f t="shared" si="2"/>
        <v>48003.9</v>
      </c>
    </row>
    <row r="7" spans="1:14" x14ac:dyDescent="0.25">
      <c r="A7" t="s">
        <v>13</v>
      </c>
      <c r="B7" s="9">
        <v>45052</v>
      </c>
      <c r="C7" t="s">
        <v>20</v>
      </c>
      <c r="D7" s="8" t="s">
        <v>21</v>
      </c>
      <c r="E7" t="s">
        <v>25</v>
      </c>
      <c r="F7" s="5">
        <v>44846</v>
      </c>
      <c r="G7" s="5">
        <v>46672</v>
      </c>
      <c r="H7" s="1">
        <v>1</v>
      </c>
      <c r="I7" s="6">
        <v>13648</v>
      </c>
      <c r="J7" s="1">
        <v>0</v>
      </c>
      <c r="K7" s="7">
        <f t="shared" si="0"/>
        <v>13648</v>
      </c>
      <c r="L7" s="1">
        <v>5</v>
      </c>
      <c r="M7" s="7">
        <f t="shared" si="1"/>
        <v>682.40000000000009</v>
      </c>
      <c r="N7" s="7">
        <f t="shared" si="2"/>
        <v>14330.4</v>
      </c>
    </row>
    <row r="8" spans="1:14" x14ac:dyDescent="0.25">
      <c r="A8" t="s">
        <v>26</v>
      </c>
      <c r="B8" s="9">
        <v>45063</v>
      </c>
      <c r="C8" t="s">
        <v>27</v>
      </c>
      <c r="D8" s="8" t="s">
        <v>28</v>
      </c>
      <c r="E8" t="s">
        <v>29</v>
      </c>
      <c r="F8" s="5">
        <v>45162</v>
      </c>
      <c r="G8" s="5">
        <v>46988</v>
      </c>
      <c r="H8" s="1">
        <v>1</v>
      </c>
      <c r="I8" s="6">
        <v>9649</v>
      </c>
      <c r="J8" s="1">
        <v>0</v>
      </c>
      <c r="K8" s="7">
        <f t="shared" si="0"/>
        <v>9649</v>
      </c>
      <c r="L8" s="1">
        <v>5</v>
      </c>
      <c r="M8" s="7">
        <f t="shared" si="1"/>
        <v>482.45000000000005</v>
      </c>
      <c r="N8" s="7">
        <f t="shared" si="2"/>
        <v>10131.450000000001</v>
      </c>
    </row>
    <row r="9" spans="1:14" x14ac:dyDescent="0.25">
      <c r="A9" t="s">
        <v>30</v>
      </c>
      <c r="B9" s="9">
        <v>45139</v>
      </c>
      <c r="C9" t="s">
        <v>31</v>
      </c>
      <c r="D9" s="8" t="s">
        <v>32</v>
      </c>
      <c r="E9" t="s">
        <v>33</v>
      </c>
      <c r="F9" s="5">
        <v>45072</v>
      </c>
      <c r="G9" s="5">
        <v>46898</v>
      </c>
      <c r="H9" s="1">
        <v>1</v>
      </c>
      <c r="I9" s="6">
        <v>28847</v>
      </c>
      <c r="J9" s="1">
        <v>0</v>
      </c>
      <c r="K9" s="7">
        <f t="shared" si="0"/>
        <v>28847</v>
      </c>
      <c r="L9" s="1">
        <v>5</v>
      </c>
      <c r="M9" s="7">
        <f t="shared" si="1"/>
        <v>1442.3500000000001</v>
      </c>
      <c r="N9" s="7">
        <f t="shared" si="2"/>
        <v>30289.35</v>
      </c>
    </row>
    <row r="10" spans="1:14" x14ac:dyDescent="0.25">
      <c r="A10" t="s">
        <v>34</v>
      </c>
      <c r="B10" s="9">
        <v>45140</v>
      </c>
      <c r="C10" t="s">
        <v>35</v>
      </c>
      <c r="D10" s="8" t="s">
        <v>36</v>
      </c>
      <c r="E10" t="s">
        <v>39</v>
      </c>
      <c r="F10" s="5">
        <v>45042</v>
      </c>
      <c r="G10" s="5">
        <v>46868</v>
      </c>
      <c r="H10" s="1">
        <v>1</v>
      </c>
      <c r="I10" s="6">
        <v>20472</v>
      </c>
      <c r="J10" s="1">
        <v>0</v>
      </c>
      <c r="K10" s="7">
        <f t="shared" si="0"/>
        <v>20472</v>
      </c>
      <c r="L10" s="1">
        <v>5</v>
      </c>
      <c r="M10" s="7">
        <f t="shared" si="1"/>
        <v>1023.6</v>
      </c>
      <c r="N10" s="7">
        <f t="shared" si="2"/>
        <v>21495.599999999999</v>
      </c>
    </row>
    <row r="11" spans="1:14" x14ac:dyDescent="0.25">
      <c r="A11" t="s">
        <v>34</v>
      </c>
      <c r="B11" s="9">
        <v>45140</v>
      </c>
      <c r="C11" t="s">
        <v>37</v>
      </c>
      <c r="D11" s="8" t="s">
        <v>38</v>
      </c>
      <c r="E11" t="s">
        <v>40</v>
      </c>
      <c r="F11" s="5">
        <v>45074</v>
      </c>
      <c r="G11" s="5">
        <v>46900</v>
      </c>
      <c r="H11" s="1">
        <v>1</v>
      </c>
      <c r="I11" s="6">
        <v>27296</v>
      </c>
      <c r="J11" s="1">
        <v>0</v>
      </c>
      <c r="K11" s="7">
        <f t="shared" si="0"/>
        <v>27296</v>
      </c>
      <c r="L11" s="1">
        <v>5</v>
      </c>
      <c r="M11" s="7">
        <f t="shared" si="1"/>
        <v>1364.8000000000002</v>
      </c>
      <c r="N11" s="7">
        <f t="shared" si="2"/>
        <v>28660.799999999999</v>
      </c>
    </row>
    <row r="12" spans="1:14" x14ac:dyDescent="0.25">
      <c r="A12" t="s">
        <v>41</v>
      </c>
      <c r="B12" s="9" t="s">
        <v>42</v>
      </c>
      <c r="C12" t="s">
        <v>43</v>
      </c>
      <c r="D12" s="8" t="s">
        <v>44</v>
      </c>
      <c r="E12" t="s">
        <v>48</v>
      </c>
      <c r="F12" s="5">
        <v>44938</v>
      </c>
      <c r="G12" s="5">
        <v>46763</v>
      </c>
      <c r="H12" s="1">
        <v>1</v>
      </c>
      <c r="I12" s="6">
        <v>28847</v>
      </c>
      <c r="J12" s="1">
        <v>0</v>
      </c>
      <c r="K12" s="7">
        <f t="shared" si="0"/>
        <v>28847</v>
      </c>
      <c r="L12" s="1">
        <v>5</v>
      </c>
      <c r="M12" s="7">
        <f t="shared" si="1"/>
        <v>1442.3500000000001</v>
      </c>
      <c r="N12" s="7">
        <f t="shared" si="2"/>
        <v>30289.35</v>
      </c>
    </row>
    <row r="13" spans="1:14" x14ac:dyDescent="0.25">
      <c r="A13" t="s">
        <v>41</v>
      </c>
      <c r="B13" s="9" t="s">
        <v>42</v>
      </c>
      <c r="C13" t="s">
        <v>45</v>
      </c>
      <c r="D13" s="8" t="s">
        <v>46</v>
      </c>
      <c r="E13" t="s">
        <v>47</v>
      </c>
      <c r="F13" s="5">
        <v>44946</v>
      </c>
      <c r="G13" s="5">
        <v>46771</v>
      </c>
      <c r="H13" s="1">
        <v>1</v>
      </c>
      <c r="I13" s="6">
        <v>14645</v>
      </c>
      <c r="J13" s="1">
        <v>0</v>
      </c>
      <c r="K13" s="7">
        <f t="shared" si="0"/>
        <v>14645</v>
      </c>
      <c r="L13" s="1">
        <v>5</v>
      </c>
      <c r="M13" s="7">
        <f t="shared" si="1"/>
        <v>732.25</v>
      </c>
      <c r="N13" s="7">
        <f t="shared" si="2"/>
        <v>15377.25</v>
      </c>
    </row>
    <row r="14" spans="1:14" x14ac:dyDescent="0.25">
      <c r="A14" t="s">
        <v>49</v>
      </c>
      <c r="B14" s="9" t="s">
        <v>50</v>
      </c>
      <c r="C14" t="s">
        <v>51</v>
      </c>
      <c r="D14" s="8" t="s">
        <v>52</v>
      </c>
      <c r="E14" t="s">
        <v>56</v>
      </c>
      <c r="F14" s="5">
        <v>45100</v>
      </c>
      <c r="G14" s="5">
        <v>46926</v>
      </c>
      <c r="H14" s="1">
        <v>1</v>
      </c>
      <c r="I14" s="6">
        <v>14645</v>
      </c>
      <c r="J14" s="1">
        <v>0</v>
      </c>
      <c r="K14" s="7">
        <f t="shared" si="0"/>
        <v>14645</v>
      </c>
      <c r="L14" s="1">
        <v>5</v>
      </c>
      <c r="M14" s="7">
        <f t="shared" si="1"/>
        <v>732.25</v>
      </c>
      <c r="N14" s="7">
        <f t="shared" si="2"/>
        <v>15377.25</v>
      </c>
    </row>
    <row r="15" spans="1:14" x14ac:dyDescent="0.25">
      <c r="A15" t="s">
        <v>49</v>
      </c>
      <c r="B15" s="9" t="s">
        <v>50</v>
      </c>
      <c r="C15" t="s">
        <v>53</v>
      </c>
      <c r="D15" s="8" t="s">
        <v>54</v>
      </c>
      <c r="E15" t="s">
        <v>55</v>
      </c>
      <c r="F15" s="5">
        <v>44946</v>
      </c>
      <c r="G15" s="5">
        <v>46771</v>
      </c>
      <c r="H15" s="1">
        <v>1</v>
      </c>
      <c r="I15" s="6">
        <v>14645</v>
      </c>
      <c r="J15" s="1">
        <v>0</v>
      </c>
      <c r="K15" s="7">
        <f t="shared" si="0"/>
        <v>14645</v>
      </c>
      <c r="L15" s="1">
        <v>5</v>
      </c>
      <c r="M15" s="7">
        <f t="shared" si="1"/>
        <v>732.25</v>
      </c>
      <c r="N15" s="7">
        <f t="shared" si="2"/>
        <v>15377.25</v>
      </c>
    </row>
    <row r="16" spans="1:14" x14ac:dyDescent="0.25">
      <c r="A16" t="s">
        <v>57</v>
      </c>
      <c r="B16" s="9" t="s">
        <v>58</v>
      </c>
      <c r="C16" t="s">
        <v>59</v>
      </c>
      <c r="D16" s="8" t="s">
        <v>60</v>
      </c>
      <c r="E16" t="s">
        <v>61</v>
      </c>
      <c r="F16" s="5">
        <v>45048</v>
      </c>
      <c r="G16" s="5">
        <v>46874</v>
      </c>
      <c r="H16" s="1">
        <v>1</v>
      </c>
      <c r="I16" s="6">
        <v>3898</v>
      </c>
      <c r="J16" s="1">
        <v>0</v>
      </c>
      <c r="K16" s="7">
        <f t="shared" si="0"/>
        <v>3898</v>
      </c>
      <c r="L16" s="1">
        <v>5</v>
      </c>
      <c r="M16" s="7">
        <f t="shared" si="1"/>
        <v>194.9</v>
      </c>
      <c r="N16" s="7">
        <f t="shared" si="2"/>
        <v>4092.9</v>
      </c>
    </row>
    <row r="17" spans="1:14" x14ac:dyDescent="0.25">
      <c r="A17" s="2" t="s">
        <v>66</v>
      </c>
      <c r="B17" s="2"/>
      <c r="C17" s="2"/>
      <c r="D17" s="2"/>
      <c r="E17" s="2"/>
      <c r="F17" s="2"/>
      <c r="G17" s="2"/>
      <c r="H17" s="2">
        <f>SUM(H4:H16)</f>
        <v>13</v>
      </c>
      <c r="I17" s="2"/>
      <c r="J17" s="2"/>
      <c r="K17" s="10">
        <f>SUM(K4:K16)</f>
        <v>314129</v>
      </c>
      <c r="L17" s="2"/>
      <c r="M17" s="10">
        <f t="shared" ref="M17:N17" si="3">SUM(M4:M16)</f>
        <v>15706.45</v>
      </c>
      <c r="N17" s="10">
        <f t="shared" si="3"/>
        <v>329835.45</v>
      </c>
    </row>
  </sheetData>
  <printOptions gridLines="1"/>
  <pageMargins left="0.17" right="0.17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oef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cp:lastPrinted>2024-10-04T10:18:49Z</cp:lastPrinted>
  <dcterms:created xsi:type="dcterms:W3CDTF">2023-08-07T12:11:32Z</dcterms:created>
  <dcterms:modified xsi:type="dcterms:W3CDTF">2024-10-08T04:46:38Z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